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uki-VAIO13\Desktop\"/>
    </mc:Choice>
  </mc:AlternateContent>
  <bookViews>
    <workbookView xWindow="0" yWindow="0" windowWidth="9030" windowHeight="7400" tabRatio="896"/>
  </bookViews>
  <sheets>
    <sheet name="参加者名簿" sheetId="21" r:id="rId1"/>
    <sheet name="完走証" sheetId="20" r:id="rId2"/>
  </sheets>
  <definedNames>
    <definedName name="_xlnm.Print_Area" localSheetId="1">完走証!$A:$I</definedName>
  </definedNames>
  <calcPr calcId="152511"/>
</workbook>
</file>

<file path=xl/calcChain.xml><?xml version="1.0" encoding="utf-8"?>
<calcChain xmlns="http://schemas.openxmlformats.org/spreadsheetml/2006/main">
  <c r="I14" i="21" l="1"/>
  <c r="I15" i="21"/>
  <c r="I16" i="21"/>
  <c r="I17" i="21"/>
  <c r="I18" i="21"/>
  <c r="I19" i="21"/>
  <c r="I7" i="21"/>
  <c r="I8" i="21"/>
  <c r="I9" i="21"/>
  <c r="I10" i="21"/>
  <c r="I11" i="21"/>
  <c r="I12" i="21"/>
  <c r="I13" i="21"/>
  <c r="I6" i="21"/>
  <c r="E7" i="21" l="1"/>
  <c r="G7" i="21" s="1"/>
  <c r="E17" i="21"/>
  <c r="G17" i="21" s="1"/>
  <c r="E19" i="21"/>
  <c r="E18" i="21"/>
  <c r="H18" i="21" s="1"/>
  <c r="E15" i="21"/>
  <c r="G15" i="21" s="1"/>
  <c r="E13" i="21"/>
  <c r="G13" i="21" s="1"/>
  <c r="E8" i="21"/>
  <c r="H8" i="21" s="1"/>
  <c r="E14" i="21"/>
  <c r="G14" i="21" s="1"/>
  <c r="E11" i="21"/>
  <c r="H11" i="21" s="1"/>
  <c r="E9" i="21"/>
  <c r="E10" i="21"/>
  <c r="G10" i="21" s="1"/>
  <c r="E12" i="21"/>
  <c r="H12" i="21" s="1"/>
  <c r="E16" i="21"/>
  <c r="G16" i="21" s="1"/>
  <c r="E6" i="21"/>
  <c r="G6" i="21" s="1"/>
  <c r="D3" i="21"/>
  <c r="H10" i="20" l="1"/>
  <c r="C13" i="20"/>
  <c r="B10" i="20"/>
  <c r="D10" i="20"/>
  <c r="G11" i="21"/>
  <c r="H15" i="21"/>
  <c r="B7" i="20"/>
  <c r="H13" i="21"/>
  <c r="H7" i="21"/>
  <c r="H10" i="21"/>
  <c r="H6" i="21"/>
  <c r="H17" i="21"/>
  <c r="G13" i="20" s="1"/>
  <c r="H14" i="21"/>
  <c r="H16" i="21"/>
  <c r="G8" i="21"/>
  <c r="F13" i="20" s="1"/>
  <c r="G12" i="21"/>
  <c r="G18" i="21"/>
  <c r="H19" i="21"/>
  <c r="G19" i="21"/>
  <c r="H9" i="21"/>
  <c r="G9" i="21"/>
</calcChain>
</file>

<file path=xl/sharedStrings.xml><?xml version="1.0" encoding="utf-8"?>
<sst xmlns="http://schemas.openxmlformats.org/spreadsheetml/2006/main" count="38" uniqueCount="38">
  <si>
    <t>ゴール</t>
    <phoneticPr fontId="5"/>
  </si>
  <si>
    <t>スタート</t>
    <phoneticPr fontId="5"/>
  </si>
  <si>
    <t>№</t>
    <phoneticPr fontId="5"/>
  </si>
  <si>
    <t>お名前</t>
    <rPh sb="1" eb="3">
      <t>ナマエ</t>
    </rPh>
    <phoneticPr fontId="5"/>
  </si>
  <si>
    <t>タイム</t>
    <phoneticPr fontId="4"/>
  </si>
  <si>
    <t>ゴール</t>
    <phoneticPr fontId="4"/>
  </si>
  <si>
    <t>タイム</t>
    <phoneticPr fontId="5"/>
  </si>
  <si>
    <t>お名前</t>
    <rPh sb="1" eb="3">
      <t>ナマエ</t>
    </rPh>
    <phoneticPr fontId="11"/>
  </si>
  <si>
    <t>№</t>
    <phoneticPr fontId="11"/>
  </si>
  <si>
    <t>平成29年1月15日(日)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5"/>
  </si>
  <si>
    <t>青梅市サイクリング協会</t>
    <rPh sb="0" eb="3">
      <t>オウメシ</t>
    </rPh>
    <rPh sb="9" eb="11">
      <t>キョウカイ</t>
    </rPh>
    <phoneticPr fontId="4"/>
  </si>
  <si>
    <t>島崎　幸造</t>
    <rPh sb="0" eb="2">
      <t>シマザキ</t>
    </rPh>
    <rPh sb="3" eb="5">
      <t>コウゾウ</t>
    </rPh>
    <phoneticPr fontId="11"/>
  </si>
  <si>
    <t>田中　信一</t>
    <phoneticPr fontId="11"/>
  </si>
  <si>
    <t>川上　薫</t>
    <rPh sb="0" eb="2">
      <t>カワカミ</t>
    </rPh>
    <rPh sb="3" eb="4">
      <t>カオル</t>
    </rPh>
    <phoneticPr fontId="11"/>
  </si>
  <si>
    <t>申告タイム</t>
    <rPh sb="0" eb="2">
      <t>シンコク</t>
    </rPh>
    <phoneticPr fontId="4"/>
  </si>
  <si>
    <t>タイム差</t>
    <rPh sb="3" eb="4">
      <t>サ</t>
    </rPh>
    <phoneticPr fontId="4"/>
  </si>
  <si>
    <t>遠畑　哲史</t>
    <rPh sb="0" eb="1">
      <t>トオ</t>
    </rPh>
    <rPh sb="1" eb="2">
      <t>ハタケ</t>
    </rPh>
    <rPh sb="3" eb="5">
      <t>テツシ</t>
    </rPh>
    <phoneticPr fontId="11"/>
  </si>
  <si>
    <t>遠畑　伸子</t>
    <rPh sb="0" eb="1">
      <t>トオ</t>
    </rPh>
    <rPh sb="1" eb="2">
      <t>ハタケ</t>
    </rPh>
    <rPh sb="3" eb="5">
      <t>ノブコ</t>
    </rPh>
    <phoneticPr fontId="11"/>
  </si>
  <si>
    <t>申告タイム</t>
    <rPh sb="0" eb="2">
      <t>シンコク</t>
    </rPh>
    <phoneticPr fontId="5"/>
  </si>
  <si>
    <t>タイム差</t>
    <rPh sb="3" eb="4">
      <t>サ</t>
    </rPh>
    <phoneticPr fontId="5"/>
  </si>
  <si>
    <t>開催日</t>
    <rPh sb="0" eb="3">
      <t>カイサイビ</t>
    </rPh>
    <phoneticPr fontId="4"/>
  </si>
  <si>
    <t>青梅七福神サイクリング参加者名簿</t>
    <phoneticPr fontId="4"/>
  </si>
  <si>
    <t>市民体育大会</t>
    <rPh sb="0" eb="6">
      <t>シミンタイイクタイカイ</t>
    </rPh>
    <phoneticPr fontId="4"/>
  </si>
  <si>
    <t xml:space="preserve">第58回市民体育大会 </t>
    <phoneticPr fontId="5"/>
  </si>
  <si>
    <t>第3回　青梅七福神サイクリング</t>
    <phoneticPr fontId="4"/>
  </si>
  <si>
    <t>第58回</t>
    <rPh sb="0" eb="1">
      <t>ダイ</t>
    </rPh>
    <rPh sb="3" eb="4">
      <t>カイ</t>
    </rPh>
    <phoneticPr fontId="4"/>
  </si>
  <si>
    <t>第3回</t>
    <phoneticPr fontId="11"/>
  </si>
  <si>
    <t>谷川　叶夢</t>
    <rPh sb="0" eb="2">
      <t>タニガワ</t>
    </rPh>
    <rPh sb="3" eb="4">
      <t>カナ</t>
    </rPh>
    <rPh sb="4" eb="5">
      <t>ユメ</t>
    </rPh>
    <phoneticPr fontId="11"/>
  </si>
  <si>
    <t>山下　拓郎</t>
    <rPh sb="0" eb="2">
      <t>ヤマシタ</t>
    </rPh>
    <rPh sb="3" eb="5">
      <t>タクロウ</t>
    </rPh>
    <phoneticPr fontId="4"/>
  </si>
  <si>
    <t>小沼　沙弥</t>
    <rPh sb="0" eb="2">
      <t>コヌマ</t>
    </rPh>
    <rPh sb="3" eb="5">
      <t>シャミ</t>
    </rPh>
    <phoneticPr fontId="11"/>
  </si>
  <si>
    <t>中村　辰正</t>
    <rPh sb="0" eb="2">
      <t>ナカムラ</t>
    </rPh>
    <rPh sb="3" eb="5">
      <t>タツマサ</t>
    </rPh>
    <phoneticPr fontId="11"/>
  </si>
  <si>
    <t>左近　浩輝</t>
    <rPh sb="0" eb="2">
      <t>サコン</t>
    </rPh>
    <rPh sb="3" eb="4">
      <t>ヒロシ</t>
    </rPh>
    <rPh sb="4" eb="5">
      <t>カガヤ</t>
    </rPh>
    <phoneticPr fontId="11"/>
  </si>
  <si>
    <t>安井　誠一</t>
    <rPh sb="0" eb="2">
      <t>ヤスイ</t>
    </rPh>
    <rPh sb="3" eb="5">
      <t>セイイチ</t>
    </rPh>
    <phoneticPr fontId="11"/>
  </si>
  <si>
    <t>松橋　香</t>
    <rPh sb="0" eb="2">
      <t>マツハシ</t>
    </rPh>
    <rPh sb="3" eb="4">
      <t>カオリ</t>
    </rPh>
    <phoneticPr fontId="4"/>
  </si>
  <si>
    <t>Denis O'Connell</t>
    <phoneticPr fontId="11"/>
  </si>
  <si>
    <t>スタート</t>
    <phoneticPr fontId="4"/>
  </si>
  <si>
    <t>予想到着</t>
    <rPh sb="0" eb="2">
      <t>ヨソウ</t>
    </rPh>
    <rPh sb="2" eb="4">
      <t>トウチャク</t>
    </rPh>
    <phoneticPr fontId="4"/>
  </si>
  <si>
    <t>オコーネル オーエン 竜</t>
    <rPh sb="11" eb="12">
      <t>リュウ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</si>
</sst>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h&quot;h&quot;mm&quot;m&quot;ss&quot;s&quot;"/>
    <numFmt numFmtId="177" formatCode="yyyy&quot;年&quot;m&quot;月&quot;d&quot;日&quot;;@"/>
    <numFmt numFmtId="178" formatCode="mm&quot;m&quot;ss&quot;s&quot;"/>
    <numFmt numFmtId="179" formatCode="h:mm:ss;@"/>
    <numFmt numFmtId="180" formatCode="[$-F400]h:mm:ss\ AM/PM"/>
    <numFmt numFmtId="181" formatCode="h:mm;@"/>
  </numFmts>
  <fonts count="14" x14ac:knownFonts="1"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6"/>
      <name val="ＭＳ 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HG平成明朝体W9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HG平成明朝体W9"/>
      <family val="1"/>
      <charset val="128"/>
    </font>
    <font>
      <sz val="24"/>
      <color theme="1"/>
      <name val="HG平成明朝体W9"/>
      <family val="1"/>
      <charset val="128"/>
    </font>
    <font>
      <sz val="16"/>
      <color theme="1"/>
      <name val="HG平成明朝体W9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HG平成明朝体W9"/>
      <family val="1"/>
      <charset val="128"/>
    </font>
    <font>
      <sz val="11"/>
      <color theme="1"/>
      <name val="HGP平成明朝体W9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Border="1">
      <alignment vertical="center"/>
    </xf>
    <xf numFmtId="0" fontId="6" fillId="0" borderId="0" xfId="1" applyFont="1">
      <alignment vertical="center"/>
    </xf>
    <xf numFmtId="0" fontId="3" fillId="0" borderId="1" xfId="1" applyBorder="1">
      <alignment vertical="center"/>
    </xf>
    <xf numFmtId="0" fontId="3" fillId="0" borderId="2" xfId="1" applyBorder="1">
      <alignment vertical="center"/>
    </xf>
    <xf numFmtId="0" fontId="3" fillId="0" borderId="0" xfId="1" applyAlignment="1">
      <alignment horizontal="right" vertical="center"/>
    </xf>
    <xf numFmtId="178" fontId="8" fillId="0" borderId="0" xfId="1" applyNumberFormat="1" applyFont="1">
      <alignment vertical="center"/>
    </xf>
    <xf numFmtId="179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7" fillId="0" borderId="3" xfId="0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177" fontId="8" fillId="0" borderId="0" xfId="1" applyNumberFormat="1" applyFont="1" applyAlignment="1">
      <alignment vertical="center"/>
    </xf>
    <xf numFmtId="181" fontId="9" fillId="0" borderId="0" xfId="1" applyNumberFormat="1" applyFont="1" applyAlignment="1">
      <alignment vertical="center"/>
    </xf>
    <xf numFmtId="181" fontId="9" fillId="0" borderId="0" xfId="1" applyNumberFormat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180" fontId="12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180" fontId="12" fillId="0" borderId="0" xfId="1" quotePrefix="1" applyNumberFormat="1" applyFont="1" applyAlignment="1">
      <alignment horizontal="center" vertical="center" shrinkToFit="1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3" applyFont="1" applyFill="1" applyBorder="1">
      <alignment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3" xfId="3" applyFont="1" applyFill="1" applyBorder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7" fillId="0" borderId="3" xfId="0" applyFont="1" applyFill="1" applyBorder="1">
      <alignment vertical="center"/>
    </xf>
    <xf numFmtId="180" fontId="7" fillId="0" borderId="3" xfId="1" applyNumberFormat="1" applyFont="1" applyFill="1" applyBorder="1" applyAlignment="1">
      <alignment vertical="center"/>
    </xf>
    <xf numFmtId="180" fontId="7" fillId="0" borderId="3" xfId="0" applyNumberFormat="1" applyFont="1" applyFill="1" applyBorder="1" applyAlignment="1">
      <alignment vertical="center"/>
    </xf>
    <xf numFmtId="180" fontId="7" fillId="0" borderId="3" xfId="3" applyNumberFormat="1" applyFont="1" applyFill="1" applyBorder="1">
      <alignment vertical="center"/>
    </xf>
    <xf numFmtId="179" fontId="7" fillId="0" borderId="3" xfId="3" applyNumberFormat="1" applyFont="1" applyFill="1" applyBorder="1">
      <alignment vertical="center"/>
    </xf>
    <xf numFmtId="180" fontId="7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1" applyFont="1" applyAlignment="1">
      <alignment vertical="center" shrinkToFit="1"/>
    </xf>
    <xf numFmtId="0" fontId="1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180" fontId="12" fillId="0" borderId="0" xfId="1" applyNumberFormat="1" applyFont="1" applyAlignment="1">
      <alignment horizontal="center" vertical="center" shrinkToFit="1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9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181" fontId="10" fillId="0" borderId="0" xfId="1" applyNumberFormat="1" applyFont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36739</xdr:colOff>
      <xdr:row>13</xdr:row>
      <xdr:rowOff>907</xdr:rowOff>
    </xdr:from>
    <xdr:to>
      <xdr:col>9</xdr:col>
      <xdr:colOff>907</xdr:colOff>
      <xdr:row>31</xdr:row>
      <xdr:rowOff>5210</xdr:rowOff>
    </xdr:to>
    <xdr:pic>
      <xdr:nvPicPr>
        <xdr:cNvPr id="2" name="Picture 2" descr="http://azukichi.net/img/frame2/frame00021.jpg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39" y="2921907"/>
          <a:ext cx="4191454" cy="296158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30" zoomScaleNormal="130" workbookViewId="0">
      <selection activeCell="D18" sqref="D18"/>
    </sheetView>
  </sheetViews>
  <sheetFormatPr defaultColWidth="9.09765625" defaultRowHeight="13" x14ac:dyDescent="0.2"/>
  <cols>
    <col min="1" max="1" width="3.59765625" style="30" bestFit="1" customWidth="1"/>
    <col min="2" max="2" width="28.19921875" style="31" bestFit="1" customWidth="1"/>
    <col min="3" max="3" width="11.796875" style="31" bestFit="1" customWidth="1"/>
    <col min="4" max="4" width="9.59765625" style="31" bestFit="1" customWidth="1"/>
    <col min="5" max="5" width="8.3984375" style="32" bestFit="1" customWidth="1"/>
    <col min="6" max="6" width="11.296875" style="32" bestFit="1" customWidth="1"/>
    <col min="7" max="7" width="2.5" style="32" bestFit="1" customWidth="1"/>
    <col min="8" max="8" width="8.8984375" style="32" bestFit="1" customWidth="1"/>
    <col min="9" max="9" width="10.19921875" style="31" bestFit="1" customWidth="1"/>
    <col min="10" max="16384" width="9.09765625" style="31"/>
  </cols>
  <sheetData>
    <row r="1" spans="1:9" x14ac:dyDescent="0.2">
      <c r="B1" s="33" t="s">
        <v>25</v>
      </c>
      <c r="C1" s="46" t="s">
        <v>22</v>
      </c>
      <c r="D1" s="46"/>
      <c r="E1" s="46"/>
      <c r="F1" s="46"/>
    </row>
    <row r="2" spans="1:9" s="25" customFormat="1" x14ac:dyDescent="0.2">
      <c r="B2" s="26" t="s">
        <v>26</v>
      </c>
      <c r="C2" s="45" t="s">
        <v>21</v>
      </c>
      <c r="D2" s="45"/>
      <c r="E2" s="45"/>
      <c r="F2" s="45"/>
      <c r="G2" s="22"/>
    </row>
    <row r="3" spans="1:9" s="25" customFormat="1" x14ac:dyDescent="0.2">
      <c r="A3" s="27"/>
      <c r="B3" s="27" t="s">
        <v>20</v>
      </c>
      <c r="C3" s="24">
        <v>43114</v>
      </c>
      <c r="D3" s="23" t="str">
        <f>TEXT(C3,"aaaa")</f>
        <v>日曜日</v>
      </c>
      <c r="E3" s="23"/>
      <c r="F3" s="23"/>
      <c r="G3" s="23"/>
      <c r="H3" s="23"/>
    </row>
    <row r="4" spans="1:9" s="25" customFormat="1" x14ac:dyDescent="0.2">
      <c r="A4" s="27"/>
      <c r="B4" s="27"/>
      <c r="D4" s="27"/>
      <c r="E4" s="23"/>
      <c r="F4" s="23"/>
      <c r="G4" s="23"/>
      <c r="H4" s="23"/>
    </row>
    <row r="5" spans="1:9" s="25" customFormat="1" x14ac:dyDescent="0.2">
      <c r="A5" s="28" t="s">
        <v>8</v>
      </c>
      <c r="B5" s="28" t="s">
        <v>7</v>
      </c>
      <c r="C5" s="11" t="s">
        <v>35</v>
      </c>
      <c r="D5" s="11" t="s">
        <v>5</v>
      </c>
      <c r="E5" s="12" t="s">
        <v>4</v>
      </c>
      <c r="F5" s="10" t="s">
        <v>14</v>
      </c>
      <c r="G5" s="29"/>
      <c r="H5" s="10" t="s">
        <v>15</v>
      </c>
      <c r="I5" s="29" t="s">
        <v>36</v>
      </c>
    </row>
    <row r="6" spans="1:9" ht="19" customHeight="1" x14ac:dyDescent="0.2">
      <c r="A6" s="28">
        <v>1</v>
      </c>
      <c r="B6" s="34" t="s">
        <v>27</v>
      </c>
      <c r="C6" s="11">
        <v>0.39128472222222221</v>
      </c>
      <c r="D6" s="35">
        <v>0.45594907407407409</v>
      </c>
      <c r="E6" s="35">
        <f t="shared" ref="E6:E19" si="0">D6-C6</f>
        <v>6.4664351851851876E-2</v>
      </c>
      <c r="F6" s="36">
        <v>7.0023148148148154E-2</v>
      </c>
      <c r="G6" s="37" t="str">
        <f t="shared" ref="G6:G19" si="1">IF(E6&lt;F6,"-","+")</f>
        <v>-</v>
      </c>
      <c r="H6" s="37">
        <f t="shared" ref="H6:H19" si="2">IF(E6&lt;F6,F6-E6,E6-F6)</f>
        <v>5.3587962962962782E-3</v>
      </c>
      <c r="I6" s="38">
        <f>+C6+F6</f>
        <v>0.46130787037037035</v>
      </c>
    </row>
    <row r="7" spans="1:9" ht="19" customHeight="1" x14ac:dyDescent="0.2">
      <c r="A7" s="28">
        <v>2</v>
      </c>
      <c r="B7" s="29" t="s">
        <v>33</v>
      </c>
      <c r="C7" s="11">
        <v>0.39106481481481481</v>
      </c>
      <c r="D7" s="35">
        <v>0.45291666666666663</v>
      </c>
      <c r="E7" s="35">
        <f t="shared" si="0"/>
        <v>6.1851851851851825E-2</v>
      </c>
      <c r="F7" s="36">
        <v>6.8749999999999992E-2</v>
      </c>
      <c r="G7" s="37" t="str">
        <f t="shared" si="1"/>
        <v>-</v>
      </c>
      <c r="H7" s="37">
        <f t="shared" si="2"/>
        <v>6.8981481481481671E-3</v>
      </c>
      <c r="I7" s="38">
        <f t="shared" ref="I7:I19" si="3">+C7+F7</f>
        <v>0.45981481481481479</v>
      </c>
    </row>
    <row r="8" spans="1:9" ht="19" customHeight="1" x14ac:dyDescent="0.2">
      <c r="A8" s="28">
        <v>3</v>
      </c>
      <c r="B8" s="34" t="s">
        <v>31</v>
      </c>
      <c r="C8" s="11">
        <v>0.39106481481481481</v>
      </c>
      <c r="D8" s="35">
        <v>0.45291666666666663</v>
      </c>
      <c r="E8" s="35">
        <f t="shared" si="0"/>
        <v>6.1851851851851825E-2</v>
      </c>
      <c r="F8" s="36">
        <v>6.5972222222222224E-2</v>
      </c>
      <c r="G8" s="37" t="str">
        <f t="shared" si="1"/>
        <v>-</v>
      </c>
      <c r="H8" s="37">
        <f t="shared" si="2"/>
        <v>4.1203703703703992E-3</v>
      </c>
      <c r="I8" s="38">
        <f t="shared" si="3"/>
        <v>0.45703703703703702</v>
      </c>
    </row>
    <row r="9" spans="1:9" ht="19" customHeight="1" x14ac:dyDescent="0.2">
      <c r="A9" s="28">
        <v>4</v>
      </c>
      <c r="B9" s="34" t="s">
        <v>29</v>
      </c>
      <c r="C9" s="11">
        <v>0.39106481481481481</v>
      </c>
      <c r="D9" s="35">
        <v>0.4553935185185185</v>
      </c>
      <c r="E9" s="35">
        <f t="shared" si="0"/>
        <v>6.4328703703703694E-2</v>
      </c>
      <c r="F9" s="36">
        <v>6.6319444444444445E-2</v>
      </c>
      <c r="G9" s="37" t="str">
        <f t="shared" si="1"/>
        <v>-</v>
      </c>
      <c r="H9" s="37">
        <f t="shared" si="2"/>
        <v>1.9907407407407512E-3</v>
      </c>
      <c r="I9" s="38">
        <f t="shared" si="3"/>
        <v>0.45738425925925924</v>
      </c>
    </row>
    <row r="10" spans="1:9" ht="19" customHeight="1" x14ac:dyDescent="0.2">
      <c r="A10" s="28">
        <v>5</v>
      </c>
      <c r="B10" s="34" t="s">
        <v>12</v>
      </c>
      <c r="C10" s="11">
        <v>0.39136574074074071</v>
      </c>
      <c r="D10" s="35">
        <v>0.45697916666666666</v>
      </c>
      <c r="E10" s="35">
        <f t="shared" si="0"/>
        <v>6.561342592592595E-2</v>
      </c>
      <c r="F10" s="36">
        <v>7.3263888888888892E-2</v>
      </c>
      <c r="G10" s="37" t="str">
        <f t="shared" si="1"/>
        <v>-</v>
      </c>
      <c r="H10" s="37">
        <f t="shared" si="2"/>
        <v>7.6504629629629423E-3</v>
      </c>
      <c r="I10" s="38">
        <f t="shared" si="3"/>
        <v>0.46462962962962961</v>
      </c>
    </row>
    <row r="11" spans="1:9" ht="19" customHeight="1" x14ac:dyDescent="0.2">
      <c r="A11" s="28">
        <v>6</v>
      </c>
      <c r="B11" s="34" t="s">
        <v>30</v>
      </c>
      <c r="C11" s="11">
        <v>0.4001851851851852</v>
      </c>
      <c r="D11" s="35">
        <v>0.4682986111111111</v>
      </c>
      <c r="E11" s="35">
        <f t="shared" si="0"/>
        <v>6.8113425925925897E-2</v>
      </c>
      <c r="F11" s="36">
        <v>8.3333333333333329E-2</v>
      </c>
      <c r="G11" s="37" t="str">
        <f t="shared" si="1"/>
        <v>-</v>
      </c>
      <c r="H11" s="37">
        <f t="shared" si="2"/>
        <v>1.5219907407407432E-2</v>
      </c>
      <c r="I11" s="38">
        <f t="shared" si="3"/>
        <v>0.48351851851851851</v>
      </c>
    </row>
    <row r="12" spans="1:9" ht="19" customHeight="1" x14ac:dyDescent="0.2">
      <c r="A12" s="28">
        <v>7</v>
      </c>
      <c r="B12" s="34" t="s">
        <v>11</v>
      </c>
      <c r="C12" s="11">
        <v>0.39188657407407407</v>
      </c>
      <c r="D12" s="35">
        <v>0.45283564814814814</v>
      </c>
      <c r="E12" s="35">
        <f t="shared" si="0"/>
        <v>6.0949074074074072E-2</v>
      </c>
      <c r="F12" s="36">
        <v>8.6805555555555566E-2</v>
      </c>
      <c r="G12" s="37" t="str">
        <f t="shared" si="1"/>
        <v>-</v>
      </c>
      <c r="H12" s="37">
        <f t="shared" si="2"/>
        <v>2.5856481481481494E-2</v>
      </c>
      <c r="I12" s="38">
        <f t="shared" si="3"/>
        <v>0.47869212962962965</v>
      </c>
    </row>
    <row r="13" spans="1:9" ht="19" customHeight="1" x14ac:dyDescent="0.2">
      <c r="A13" s="28">
        <v>8</v>
      </c>
      <c r="B13" s="34" t="s">
        <v>32</v>
      </c>
      <c r="C13" s="11">
        <v>0.39081018518518523</v>
      </c>
      <c r="D13" s="35">
        <v>0.45188657407407407</v>
      </c>
      <c r="E13" s="35">
        <f t="shared" si="0"/>
        <v>6.1076388888888833E-2</v>
      </c>
      <c r="F13" s="36">
        <v>6.1493055555555558E-2</v>
      </c>
      <c r="G13" s="37" t="str">
        <f t="shared" si="1"/>
        <v>-</v>
      </c>
      <c r="H13" s="37">
        <f t="shared" si="2"/>
        <v>4.1666666666672486E-4</v>
      </c>
      <c r="I13" s="38">
        <f t="shared" si="3"/>
        <v>0.4523032407407408</v>
      </c>
    </row>
    <row r="14" spans="1:9" ht="19" customHeight="1" x14ac:dyDescent="0.2">
      <c r="A14" s="28">
        <v>9</v>
      </c>
      <c r="B14" s="34" t="s">
        <v>34</v>
      </c>
      <c r="C14" s="11">
        <v>0.39212962962962966</v>
      </c>
      <c r="D14" s="35">
        <v>0.45677083333333335</v>
      </c>
      <c r="E14" s="35">
        <f t="shared" si="0"/>
        <v>6.4641203703703687E-2</v>
      </c>
      <c r="F14" s="36">
        <v>6.8495370370370359E-2</v>
      </c>
      <c r="G14" s="37" t="str">
        <f t="shared" si="1"/>
        <v>-</v>
      </c>
      <c r="H14" s="37">
        <f t="shared" si="2"/>
        <v>3.8541666666666724E-3</v>
      </c>
      <c r="I14" s="38">
        <f>+C14+F14</f>
        <v>0.46062500000000001</v>
      </c>
    </row>
    <row r="15" spans="1:9" ht="19" customHeight="1" x14ac:dyDescent="0.2">
      <c r="A15" s="28">
        <v>10</v>
      </c>
      <c r="B15" s="34" t="s">
        <v>37</v>
      </c>
      <c r="C15" s="11">
        <v>0.39212962962962966</v>
      </c>
      <c r="D15" s="39">
        <v>0.45677083333333335</v>
      </c>
      <c r="E15" s="35">
        <f t="shared" si="0"/>
        <v>6.4641203703703687E-2</v>
      </c>
      <c r="F15" s="36">
        <v>6.9537037037037036E-2</v>
      </c>
      <c r="G15" s="37" t="str">
        <f t="shared" si="1"/>
        <v>-</v>
      </c>
      <c r="H15" s="37">
        <f t="shared" si="2"/>
        <v>4.8958333333333492E-3</v>
      </c>
      <c r="I15" s="38">
        <f t="shared" si="3"/>
        <v>0.46166666666666667</v>
      </c>
    </row>
    <row r="16" spans="1:9" ht="19" customHeight="1" x14ac:dyDescent="0.2">
      <c r="A16" s="28">
        <v>11</v>
      </c>
      <c r="B16" s="34" t="s">
        <v>13</v>
      </c>
      <c r="C16" s="11">
        <v>0.39175925925925931</v>
      </c>
      <c r="D16" s="35">
        <v>0.47266203703703707</v>
      </c>
      <c r="E16" s="35">
        <f t="shared" si="0"/>
        <v>8.0902777777777768E-2</v>
      </c>
      <c r="F16" s="36">
        <v>8.3333333333333329E-2</v>
      </c>
      <c r="G16" s="37" t="str">
        <f t="shared" si="1"/>
        <v>-</v>
      </c>
      <c r="H16" s="37">
        <f t="shared" si="2"/>
        <v>2.4305555555555608E-3</v>
      </c>
      <c r="I16" s="38">
        <f t="shared" si="3"/>
        <v>0.47509259259259262</v>
      </c>
    </row>
    <row r="17" spans="1:9" ht="19" customHeight="1" x14ac:dyDescent="0.2">
      <c r="A17" s="28">
        <v>12</v>
      </c>
      <c r="B17" s="29" t="s">
        <v>28</v>
      </c>
      <c r="C17" s="11">
        <v>0.39428240740740739</v>
      </c>
      <c r="D17" s="35">
        <v>0.5</v>
      </c>
      <c r="E17" s="35">
        <f t="shared" si="0"/>
        <v>0.10571759259259261</v>
      </c>
      <c r="F17" s="36">
        <v>6.9444444444444434E-2</v>
      </c>
      <c r="G17" s="37" t="str">
        <f t="shared" si="1"/>
        <v>+</v>
      </c>
      <c r="H17" s="37">
        <f t="shared" si="2"/>
        <v>3.6273148148148179E-2</v>
      </c>
      <c r="I17" s="38">
        <f t="shared" si="3"/>
        <v>0.46372685185185181</v>
      </c>
    </row>
    <row r="18" spans="1:9" ht="19" customHeight="1" x14ac:dyDescent="0.2">
      <c r="A18" s="28">
        <v>13</v>
      </c>
      <c r="B18" s="29" t="s">
        <v>16</v>
      </c>
      <c r="C18" s="11">
        <v>0.39203703703703702</v>
      </c>
      <c r="D18" s="35">
        <v>0.47099537037037037</v>
      </c>
      <c r="E18" s="35">
        <f t="shared" si="0"/>
        <v>7.8958333333333353E-2</v>
      </c>
      <c r="F18" s="36">
        <v>7.9861111111111105E-2</v>
      </c>
      <c r="G18" s="37" t="str">
        <f t="shared" si="1"/>
        <v>-</v>
      </c>
      <c r="H18" s="37">
        <f t="shared" si="2"/>
        <v>9.0277777777775237E-4</v>
      </c>
      <c r="I18" s="38">
        <f t="shared" si="3"/>
        <v>0.47189814814814812</v>
      </c>
    </row>
    <row r="19" spans="1:9" ht="19" customHeight="1" x14ac:dyDescent="0.2">
      <c r="A19" s="28">
        <v>14</v>
      </c>
      <c r="B19" s="29" t="s">
        <v>17</v>
      </c>
      <c r="C19" s="11">
        <v>0.39203703703703702</v>
      </c>
      <c r="D19" s="35">
        <v>0.47099537037037037</v>
      </c>
      <c r="E19" s="35">
        <f t="shared" si="0"/>
        <v>7.8958333333333353E-2</v>
      </c>
      <c r="F19" s="36">
        <v>8.0555555555555561E-2</v>
      </c>
      <c r="G19" s="37" t="str">
        <f t="shared" si="1"/>
        <v>-</v>
      </c>
      <c r="H19" s="37">
        <f t="shared" si="2"/>
        <v>1.5972222222222082E-3</v>
      </c>
      <c r="I19" s="38">
        <f t="shared" si="3"/>
        <v>0.47259259259259256</v>
      </c>
    </row>
    <row r="20" spans="1:9" x14ac:dyDescent="0.2">
      <c r="C20" s="32"/>
      <c r="D20" s="32"/>
      <c r="G20" s="31"/>
      <c r="H20" s="31"/>
    </row>
    <row r="21" spans="1:9" x14ac:dyDescent="0.2">
      <c r="C21" s="32"/>
      <c r="D21" s="32"/>
      <c r="G21" s="31"/>
      <c r="H21" s="31"/>
    </row>
  </sheetData>
  <sortState ref="A6:K19">
    <sortCondition ref="A6:A19"/>
  </sortState>
  <mergeCells count="2">
    <mergeCell ref="C2:F2"/>
    <mergeCell ref="C1:F1"/>
  </mergeCells>
  <phoneticPr fontId="4"/>
  <printOptions horizontalCentered="1" verticalCentered="1"/>
  <pageMargins left="0.19685039370078741" right="0.19685039370078741" top="0.19685039370078741" bottom="0.19685039370078741" header="0" footer="0"/>
  <pageSetup paperSize="9" scale="13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zoomScale="85" zoomScaleNormal="85" workbookViewId="0">
      <selection activeCell="N19" sqref="N19"/>
    </sheetView>
  </sheetViews>
  <sheetFormatPr defaultColWidth="9.09765625" defaultRowHeight="13" x14ac:dyDescent="0.2"/>
  <cols>
    <col min="1" max="4" width="8.69921875" style="1" customWidth="1"/>
    <col min="5" max="5" width="1.69921875" style="1" customWidth="1"/>
    <col min="6" max="6" width="3.796875" style="1" bestFit="1" customWidth="1"/>
    <col min="7" max="9" width="8.69921875" style="1" customWidth="1"/>
    <col min="10" max="10" width="6.69921875" style="1" customWidth="1"/>
    <col min="11" max="11" width="9.09765625" style="1"/>
    <col min="12" max="13" width="3.59765625" style="1" bestFit="1" customWidth="1"/>
    <col min="14" max="14" width="2.59765625" style="1" bestFit="1" customWidth="1"/>
    <col min="15" max="16384" width="9.09765625" style="1"/>
  </cols>
  <sheetData>
    <row r="1" spans="1:13" x14ac:dyDescent="0.2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0"/>
    </row>
    <row r="2" spans="1:13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9" x14ac:dyDescent="0.2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44"/>
    </row>
    <row r="4" spans="1:13" s="18" customForma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3" x14ac:dyDescent="0.2">
      <c r="A5" s="51" t="s">
        <v>24</v>
      </c>
      <c r="B5" s="51"/>
      <c r="C5" s="51"/>
      <c r="D5" s="51"/>
      <c r="E5" s="51"/>
      <c r="F5" s="51"/>
      <c r="G5" s="51"/>
      <c r="H5" s="51"/>
      <c r="I5" s="51"/>
      <c r="J5" s="43"/>
    </row>
    <row r="6" spans="1:13" ht="13.5" thickBot="1" x14ac:dyDescent="0.25"/>
    <row r="7" spans="1:13" ht="29" thickTop="1" thickBot="1" x14ac:dyDescent="0.25">
      <c r="A7" s="3" t="s">
        <v>3</v>
      </c>
      <c r="B7" s="50" t="str">
        <f>VLOOKUP($M$7,参加者名簿!A:I,2,FALSE)&amp;"さん"</f>
        <v>山下　拓郎さん</v>
      </c>
      <c r="C7" s="50"/>
      <c r="D7" s="50"/>
      <c r="E7" s="50"/>
      <c r="F7" s="50"/>
      <c r="G7" s="50"/>
      <c r="H7" s="50"/>
      <c r="I7" s="50"/>
      <c r="J7" s="42"/>
      <c r="L7" s="5" t="s">
        <v>2</v>
      </c>
      <c r="M7" s="4">
        <v>12</v>
      </c>
    </row>
    <row r="8" spans="1:13" ht="13.5" thickTop="1" x14ac:dyDescent="0.2"/>
    <row r="9" spans="1:13" ht="19" x14ac:dyDescent="0.2">
      <c r="A9" s="13"/>
      <c r="B9" s="53" t="s">
        <v>1</v>
      </c>
      <c r="C9" s="53"/>
      <c r="D9" s="53" t="s">
        <v>0</v>
      </c>
      <c r="E9" s="53"/>
      <c r="F9" s="53"/>
      <c r="G9" s="53"/>
      <c r="H9" s="54" t="s">
        <v>6</v>
      </c>
      <c r="I9" s="54"/>
    </row>
    <row r="10" spans="1:13" ht="23.5" x14ac:dyDescent="0.2">
      <c r="A10" s="9"/>
      <c r="B10" s="47">
        <f>VLOOKUP($M$7,参加者名簿!A:I,3,FALSE)</f>
        <v>0.39428240740740739</v>
      </c>
      <c r="C10" s="47"/>
      <c r="D10" s="47">
        <f>VLOOKUP($M$7,参加者名簿!A:I,4,FALSE)</f>
        <v>0.5</v>
      </c>
      <c r="E10" s="47"/>
      <c r="F10" s="47"/>
      <c r="G10" s="47"/>
      <c r="H10" s="47">
        <f>VLOOKUP($M$7,参加者名簿!A:I,5,FALSE)</f>
        <v>0.10571759259259261</v>
      </c>
      <c r="I10" s="47"/>
      <c r="M10"/>
    </row>
    <row r="12" spans="1:13" ht="19" x14ac:dyDescent="0.2">
      <c r="B12" s="13"/>
      <c r="C12" s="53" t="s">
        <v>18</v>
      </c>
      <c r="D12" s="53"/>
      <c r="E12" s="20"/>
      <c r="F12" s="53" t="s">
        <v>19</v>
      </c>
      <c r="G12" s="53"/>
      <c r="H12" s="53"/>
    </row>
    <row r="13" spans="1:13" ht="28" x14ac:dyDescent="0.2">
      <c r="A13" s="9"/>
      <c r="B13" s="15"/>
      <c r="C13" s="47">
        <f>VLOOKUP($M$7,参加者名簿!A:I,6,FALSE)</f>
        <v>6.9444444444444434E-2</v>
      </c>
      <c r="D13" s="47"/>
      <c r="E13" s="19"/>
      <c r="F13" s="21" t="str">
        <f>VLOOKUP($M$7,参加者名簿!A:I,7,FALSE)</f>
        <v>+</v>
      </c>
      <c r="G13" s="47">
        <f>VLOOKUP($M$7,参加者名簿!A:I,8,FALSE)</f>
        <v>3.6273148148148179E-2</v>
      </c>
      <c r="H13" s="47"/>
      <c r="I13" s="16"/>
      <c r="J13" s="7"/>
    </row>
    <row r="14" spans="1:13" ht="14" x14ac:dyDescent="0.2">
      <c r="A14" s="9"/>
      <c r="B14" s="14"/>
      <c r="C14" s="14"/>
      <c r="D14" s="14"/>
      <c r="E14" s="14"/>
      <c r="F14" s="14"/>
      <c r="G14" s="14"/>
      <c r="H14" s="8"/>
      <c r="I14" s="8"/>
      <c r="J14" s="7"/>
    </row>
    <row r="15" spans="1:13" s="2" customFormat="1" x14ac:dyDescent="0.2"/>
    <row r="16" spans="1:13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30" s="2" customFormat="1" x14ac:dyDescent="0.2"/>
    <row r="31" s="2" customFormat="1" x14ac:dyDescent="0.2"/>
    <row r="32" s="2" customFormat="1" x14ac:dyDescent="0.2"/>
    <row r="33" spans="1:10" s="2" customFormat="1" x14ac:dyDescent="0.2">
      <c r="A33" s="49" t="s">
        <v>10</v>
      </c>
      <c r="B33" s="49"/>
      <c r="C33" s="49"/>
      <c r="D33" s="49"/>
      <c r="E33" s="49"/>
      <c r="F33" s="49"/>
      <c r="G33" s="49"/>
      <c r="H33" s="49"/>
      <c r="I33" s="49"/>
      <c r="J33" s="41"/>
    </row>
  </sheetData>
  <mergeCells count="15">
    <mergeCell ref="C13:D13"/>
    <mergeCell ref="G13:H13"/>
    <mergeCell ref="A1:I1"/>
    <mergeCell ref="A33:I33"/>
    <mergeCell ref="B7:I7"/>
    <mergeCell ref="A5:I5"/>
    <mergeCell ref="A3:I3"/>
    <mergeCell ref="F12:H12"/>
    <mergeCell ref="B10:C10"/>
    <mergeCell ref="D10:G10"/>
    <mergeCell ref="H10:I10"/>
    <mergeCell ref="C12:D12"/>
    <mergeCell ref="B9:C9"/>
    <mergeCell ref="D9:G9"/>
    <mergeCell ref="H9:I9"/>
  </mergeCells>
  <phoneticPr fontId="4"/>
  <pageMargins left="0.19685039370078741" right="0.19685039370078741" top="0.39370078740157483" bottom="0.39370078740157483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参加者名簿</vt:lpstr>
      <vt:lpstr>完走証</vt:lpstr>
      <vt:lpstr>完走証!Print_Area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</dc:creator>
  <cp:lastModifiedBy>kabuki-VAIO13</cp:lastModifiedBy>
  <cp:lastPrinted>2018-01-14T03:00:07Z</cp:lastPrinted>
  <dcterms:created xsi:type="dcterms:W3CDTF">2015-01-09T03:43:32Z</dcterms:created>
  <dcterms:modified xsi:type="dcterms:W3CDTF">2018-01-27T00:49:23Z</dcterms:modified>
</cp:coreProperties>
</file>